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c4674e5bb7680f/Documents/Waverton PC/Audit/Audit 2025-26/"/>
    </mc:Choice>
  </mc:AlternateContent>
  <xr:revisionPtr revIDLastSave="21" documentId="14_{F0FA49A0-6A42-4559-8ADF-1918221EC7FC}" xr6:coauthVersionLast="47" xr6:coauthVersionMax="47" xr10:uidLastSave="{950F2812-8D06-48B2-AFD9-8D16F2430C71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H28" i="1"/>
  <c r="L28" i="1" s="1"/>
  <c r="H26" i="1"/>
  <c r="L26" i="1" s="1"/>
  <c r="H24" i="1"/>
  <c r="L24" i="1" s="1"/>
  <c r="H20" i="1"/>
  <c r="K20" i="1" s="1"/>
  <c r="H18" i="1"/>
  <c r="K18" i="1" s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 s="1"/>
  <c r="G18" i="1"/>
  <c r="M18" i="1" s="1"/>
  <c r="G16" i="1"/>
  <c r="M16" i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D22" i="1"/>
  <c r="K26" i="1"/>
  <c r="N24" i="1" l="1"/>
  <c r="N26" i="1"/>
  <c r="K24" i="1"/>
  <c r="N12" i="1"/>
  <c r="N28" i="1"/>
  <c r="L18" i="1"/>
  <c r="N18" i="1" s="1"/>
  <c r="I22" i="1"/>
  <c r="K28" i="1"/>
  <c r="K16" i="1"/>
  <c r="K14" i="1"/>
  <c r="K12" i="1"/>
  <c r="J22" i="1"/>
  <c r="G22" i="1"/>
  <c r="M22" i="1" s="1"/>
  <c r="N10" i="1"/>
  <c r="H22" i="1"/>
  <c r="N16" i="1"/>
  <c r="L20" i="1"/>
  <c r="N20" i="1" s="1"/>
  <c r="L22" i="1" l="1"/>
  <c r="N22" i="1" s="1"/>
  <c r="K22" i="1"/>
</calcChain>
</file>

<file path=xl/sharedStrings.xml><?xml version="1.0" encoding="utf-8"?>
<sst xmlns="http://schemas.openxmlformats.org/spreadsheetml/2006/main" count="29" uniqueCount="26">
  <si>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</si>
  <si>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</si>
  <si>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</si>
  <si>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</si>
  <si>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</si>
  <si>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</si>
  <si>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</si>
  <si>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</si>
  <si>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</si>
  <si>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</si>
  <si>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</si>
  <si>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</si>
  <si>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</si>
  <si>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</si>
  <si>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</si>
  <si>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</si>
  <si>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</si>
  <si>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</si>
  <si>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</si>
  <si>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</si>
  <si>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</si>
  <si>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 xml:space="preserve">Explanation of variances 2025/26 – pro forma </t>
  </si>
  <si>
    <t xml:space="preserve">Waverton Parish Council </t>
  </si>
  <si>
    <t>Refer to Wigton Town Council - difference attributable to Wigton Burial Joint committee</t>
  </si>
  <si>
    <t>Refer to Wigton Town Council - difference attributable to Wigton Burial Joint Committee</t>
  </si>
  <si>
    <t>Purchase of a laptop. Remaining explanation attributable to Wigton Burial Joint committee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</si>
</sst>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A7" workbookViewId="0">
      <selection activeCell="N29" sqref="N29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8"/>
      <c r="M1" s="8"/>
    </row>
    <row r="2" spans="1:15" ht="15.6" x14ac:dyDescent="0.25">
      <c r="A2" s="23" t="s">
        <v>22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14</v>
      </c>
    </row>
    <row r="4" spans="1:15" ht="79.5" customHeight="1" x14ac:dyDescent="0.25">
      <c r="A4" s="24" t="s">
        <v>19</v>
      </c>
      <c r="B4" s="25"/>
      <c r="C4" s="25"/>
      <c r="D4" s="25"/>
      <c r="E4" s="25"/>
      <c r="F4" s="25"/>
      <c r="G4" s="25"/>
      <c r="H4" s="25"/>
    </row>
    <row r="5" spans="1:15" x14ac:dyDescent="0.25">
      <c r="A5" s="1" t="s">
        <v>16</v>
      </c>
    </row>
    <row r="6" spans="1:15" x14ac:dyDescent="0.25">
      <c r="A6" s="17"/>
      <c r="D6" s="3"/>
      <c r="F6" s="3"/>
      <c r="O6" s="16"/>
    </row>
    <row r="7" spans="1:15" ht="55.2" x14ac:dyDescent="0.25">
      <c r="D7" s="18">
        <v>2026</v>
      </c>
      <c r="E7" s="16"/>
      <c r="F7" s="18">
        <v>2025</v>
      </c>
      <c r="G7" s="18" t="s">
        <v>0</v>
      </c>
      <c r="H7" s="18" t="s">
        <v>0</v>
      </c>
      <c r="I7" s="18"/>
      <c r="J7" s="18"/>
      <c r="K7" s="18"/>
      <c r="L7" s="29" t="s">
        <v>11</v>
      </c>
      <c r="M7" s="30"/>
      <c r="N7" s="20" t="s">
        <v>15</v>
      </c>
      <c r="O7" s="19" t="s">
        <v>20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17</v>
      </c>
      <c r="M8" s="18" t="s">
        <v>18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8" t="s">
        <v>2</v>
      </c>
      <c r="B10" s="28"/>
      <c r="C10" s="28"/>
      <c r="D10" s="7">
        <v>14057</v>
      </c>
      <c r="F10" s="7">
        <v>11799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31" t="s">
        <v>12</v>
      </c>
      <c r="B12" s="32"/>
      <c r="C12" s="33"/>
      <c r="D12" s="7">
        <v>3150</v>
      </c>
      <c r="F12" s="7">
        <v>3150</v>
      </c>
      <c r="G12" s="4">
        <f>D12-F12</f>
        <v>0</v>
      </c>
      <c r="H12" s="5">
        <f>IF((D12&gt;F12),(D12-F12)/F12,IF(D12&lt;F12,-(D12-F12)/F12,IF(D12=F12,0)))</f>
        <v>0</v>
      </c>
      <c r="I12" s="2">
        <f>IF(D12-F12&lt;500,0,IF(D12-F12&gt;500,1,IF(D12-F12=500,1)))</f>
        <v>0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14.4" thickBot="1" x14ac:dyDescent="0.3">
      <c r="A14" s="26" t="s">
        <v>3</v>
      </c>
      <c r="B14" s="26"/>
      <c r="C14" s="26"/>
      <c r="D14" s="7">
        <v>4066</v>
      </c>
      <c r="F14" s="7">
        <v>6913</v>
      </c>
      <c r="G14" s="4">
        <f>D14-F14</f>
        <v>-2847</v>
      </c>
      <c r="H14" s="5">
        <f>IF((D14&gt;F14),(D14-F14)/F14,IF(D14&lt;F14,-(D14-F14)/F14,IF(D14=F14,0)))</f>
        <v>0.41183277882250829</v>
      </c>
      <c r="I14" s="2">
        <f>IF(D14-F14&lt;500,0,IF(D14-F14&gt;500,1,IF(D14-F14=500,1)))</f>
        <v>0</v>
      </c>
      <c r="J14" s="2">
        <f>IF(F14-D14&lt;500,0,IF(F14-D14&gt;500,1,IF(F14-D14=500,1)))</f>
        <v>1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/>
      <c r="O14" s="12" t="s">
        <v>23</v>
      </c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14.4" thickBot="1" x14ac:dyDescent="0.3">
      <c r="A16" s="26" t="s">
        <v>4</v>
      </c>
      <c r="B16" s="26"/>
      <c r="C16" s="26"/>
      <c r="D16" s="7">
        <v>1566</v>
      </c>
      <c r="F16" s="7">
        <v>1518</v>
      </c>
      <c r="G16" s="4">
        <f>D16-F16</f>
        <v>48</v>
      </c>
      <c r="H16" s="5">
        <f>IF((D16&gt;F16),(D16-F16)/F16,IF(D16&lt;F16,-(D16-F16)/F16,IF(D16=F16,0)))</f>
        <v>3.1620553359683792E-2</v>
      </c>
      <c r="I16" s="2">
        <f>IF(D16-F16&lt;500,0,IF(D16-F16&gt;500,1,IF(D16-F16=500,1)))</f>
        <v>0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9" t="str">
        <f>IF((L16="YES")*AND(I16+J16&lt;1),"Explanation not required, difference less than £500"," ")</f>
        <v xml:space="preserve"> 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14.4" thickBot="1" x14ac:dyDescent="0.3">
      <c r="A20" s="26" t="s">
        <v>13</v>
      </c>
      <c r="B20" s="26"/>
      <c r="C20" s="26"/>
      <c r="D20" s="7">
        <v>5220</v>
      </c>
      <c r="F20" s="7">
        <v>6287</v>
      </c>
      <c r="G20" s="4">
        <f>D20-F20</f>
        <v>-1067</v>
      </c>
      <c r="H20" s="5">
        <f>IF((D20&gt;F20),(D20-F20)/F20,IF(D20&lt;F20,-(D20-F20)/F20,IF(D20=F20,0)))</f>
        <v>0.1697152855097821</v>
      </c>
      <c r="I20" s="2">
        <f>IF(D20-F20&lt;500,0,IF(D20-F20&gt;500,1,IF(D20-F20=500,1)))</f>
        <v>0</v>
      </c>
      <c r="J20" s="2">
        <f>IF(F20-D20&lt;500,0,IF(F20-D20&gt;500,1,IF(F20-D20=500,1)))</f>
        <v>1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tr">
        <f>IF((L20="YES")*AND(I20+J20&lt;1),"Explanation not required, difference less than £500"," ")</f>
        <v xml:space="preserve"> </v>
      </c>
      <c r="O20" s="12" t="s">
        <v>24</v>
      </c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14487</v>
      </c>
      <c r="F22" s="21">
        <f>F10+F12+F14-F16-F18-F20</f>
        <v>14057</v>
      </c>
      <c r="G22" s="4">
        <f>D22-F22</f>
        <v>430</v>
      </c>
      <c r="H22" s="5">
        <f>IF((D22&gt;F22),(D22-F22)/F22,IF(D22&lt;F22,-(D22-F22)/F22,IF(D22=F22,0)))</f>
        <v>3.0589741765668352E-2</v>
      </c>
      <c r="I22" s="2">
        <f>IF(D22-F22&lt;500,0,IF(D22-F22&gt;500,1,IF(D22-F22=500,1)))</f>
        <v>0</v>
      </c>
      <c r="J22" s="2">
        <f>IF(F22-D22&lt;500,0,IF(F22-D22&gt;500,1,IF(F22-D22=500,1)))</f>
        <v>0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14487</v>
      </c>
      <c r="F24" s="7">
        <v>14057</v>
      </c>
      <c r="G24" s="4">
        <f>D24-F24</f>
        <v>430</v>
      </c>
      <c r="H24" s="5">
        <f>IF((D24&gt;F24),(D24-F24)/F24,IF(D24&lt;F24,-(D24-F24)/F24,IF(D24=F24,0)))</f>
        <v>3.0589741765668352E-2</v>
      </c>
      <c r="I24" s="2">
        <f>IF(D24-F24&lt;500,0,IF(D24-F24&gt;500,1,IF(D24-F24=500,1)))</f>
        <v>0</v>
      </c>
      <c r="J24" s="2">
        <f>IF(F24-D24&lt;500,0,IF(F24-D24&gt;500,1,IF(F24-D24=500,1)))</f>
        <v>0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1733</v>
      </c>
      <c r="F26" s="7">
        <v>1025</v>
      </c>
      <c r="G26" s="4">
        <f>D26-F26</f>
        <v>708</v>
      </c>
      <c r="H26" s="5">
        <f>IF((D26&gt;F26),(D26-F26)/F26,IF(D26&lt;F26,-(D26-F26)/F26,IF(D26=F26,0)))</f>
        <v>0.69073170731707312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1</v>
      </c>
      <c r="L26" s="3" t="str">
        <f>IF(H26&lt;15%, "NO","YES")</f>
        <v>YES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 t="s">
        <v>25</v>
      </c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L7:M7"/>
    <mergeCell ref="A26:C26"/>
    <mergeCell ref="A28:C28"/>
    <mergeCell ref="A10:C10"/>
    <mergeCell ref="A12:C12"/>
    <mergeCell ref="A14:C14"/>
    <mergeCell ref="A16:C16"/>
    <mergeCell ref="A4:H4"/>
    <mergeCell ref="A18:C18"/>
    <mergeCell ref="A20:C20"/>
    <mergeCell ref="A1:K1"/>
    <mergeCell ref="A24:C24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Props1.xml><?xml version="1.0" encoding="utf-8"?>
<ds:datastoreItem xmlns:ds="http://schemas.openxmlformats.org/officeDocument/2006/customXml" ds:itemID="{A2A25F7E-0E0E-408F-8BFA-FDB6C0BED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E5E2D-8359-423C-B4BD-314EA3500208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67569244-f879-40f9-924f-0b5754edfb0b"/>
    <ds:schemaRef ds:uri="http://www.w3.org/XML/1998/namespace"/>
    <ds:schemaRef ds:uri="http://purl.org/dc/elements/1.1/"/>
    <ds:schemaRef ds:uri="http://schemas.microsoft.com/office/infopath/2007/PartnerControls"/>
    <ds:schemaRef ds:uri="16a7b4dc-aa79-4dfd-9258-d7ff05a94b9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Julia Webster</cp:lastModifiedBy>
  <dcterms:created xsi:type="dcterms:W3CDTF">2012-07-11T10:01:28Z</dcterms:created>
  <dcterms:modified xsi:type="dcterms:W3CDTF">2026-06-14T11:01:52Z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